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ogle Drive\COMPTABILITAT\COMPTABILITAT EXERCICI 2020\"/>
    </mc:Choice>
  </mc:AlternateContent>
  <bookViews>
    <workbookView xWindow="0" yWindow="0" windowWidth="19020" windowHeight="7920"/>
  </bookViews>
  <sheets>
    <sheet name="Full1" sheetId="1" r:id="rId1"/>
    <sheet name="Full2" sheetId="2" r:id="rId2"/>
    <sheet name="Full3" sheetId="3" r:id="rId3"/>
    <sheet name="Full4" sheetId="4" r:id="rId4"/>
    <sheet name="Full5" sheetId="5" r:id="rId5"/>
    <sheet name="Full6" sheetId="6" r:id="rId6"/>
  </sheets>
  <definedNames>
    <definedName name="_xlnm.Print_Area" localSheetId="0">Full1!$A$1:$H$69</definedName>
  </definedNames>
  <calcPr calcId="162913"/>
</workbook>
</file>

<file path=xl/calcChain.xml><?xml version="1.0" encoding="utf-8"?>
<calcChain xmlns="http://schemas.openxmlformats.org/spreadsheetml/2006/main">
  <c r="F8" i="1" l="1"/>
  <c r="H8" i="1" s="1"/>
  <c r="F49" i="1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9" i="1" l="1"/>
  <c r="H9" i="1" s="1"/>
  <c r="F14" i="1"/>
  <c r="H14" i="1" s="1"/>
  <c r="F7" i="1"/>
  <c r="H7" i="1" s="1"/>
  <c r="E15" i="1"/>
  <c r="G15" i="1"/>
  <c r="G57" i="1"/>
  <c r="E57" i="1"/>
  <c r="D57" i="1"/>
  <c r="G52" i="1"/>
  <c r="E52" i="1"/>
  <c r="D52" i="1"/>
  <c r="G50" i="1"/>
  <c r="E50" i="1"/>
  <c r="D50" i="1"/>
  <c r="D25" i="1"/>
  <c r="D15" i="1"/>
  <c r="D18" i="1" s="1"/>
  <c r="G6" i="1"/>
  <c r="F55" i="1"/>
  <c r="H55" i="1" s="1"/>
  <c r="F54" i="1"/>
  <c r="H54" i="1"/>
  <c r="F53" i="1"/>
  <c r="H53" i="1" s="1"/>
  <c r="F51" i="1"/>
  <c r="H51" i="1" s="1"/>
  <c r="H52" i="1" s="1"/>
  <c r="G17" i="1"/>
  <c r="G25" i="1"/>
  <c r="E25" i="1"/>
  <c r="H34" i="1"/>
  <c r="H28" i="1"/>
  <c r="E17" i="1"/>
  <c r="E6" i="1"/>
  <c r="F23" i="1"/>
  <c r="H23" i="1" s="1"/>
  <c r="F21" i="1"/>
  <c r="H21" i="1" s="1"/>
  <c r="F20" i="1"/>
  <c r="H20" i="1" s="1"/>
  <c r="D17" i="1"/>
  <c r="D6" i="1"/>
  <c r="F12" i="1"/>
  <c r="H12" i="1" s="1"/>
  <c r="F56" i="1"/>
  <c r="H56" i="1" s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3" i="1"/>
  <c r="H32" i="1"/>
  <c r="H31" i="1"/>
  <c r="H30" i="1"/>
  <c r="H29" i="1"/>
  <c r="H27" i="1"/>
  <c r="H26" i="1"/>
  <c r="F24" i="1"/>
  <c r="H24" i="1" s="1"/>
  <c r="F22" i="1"/>
  <c r="H22" i="1" s="1"/>
  <c r="F16" i="1"/>
  <c r="F17" i="1" s="1"/>
  <c r="F13" i="1"/>
  <c r="H13" i="1" s="1"/>
  <c r="F11" i="1"/>
  <c r="H11" i="1" s="1"/>
  <c r="F10" i="1"/>
  <c r="H10" i="1" s="1"/>
  <c r="F4" i="1"/>
  <c r="H4" i="1" s="1"/>
  <c r="F5" i="1"/>
  <c r="H5" i="1" s="1"/>
  <c r="F19" i="1"/>
  <c r="H19" i="1" s="1"/>
  <c r="F3" i="1"/>
  <c r="E18" i="1" l="1"/>
  <c r="G18" i="1"/>
  <c r="F57" i="1"/>
  <c r="G59" i="1"/>
  <c r="H25" i="1"/>
  <c r="D59" i="1"/>
  <c r="E59" i="1"/>
  <c r="H57" i="1"/>
  <c r="H50" i="1"/>
  <c r="F50" i="1"/>
  <c r="F52" i="1"/>
  <c r="F25" i="1"/>
  <c r="H16" i="1"/>
  <c r="H17" i="1" s="1"/>
  <c r="F15" i="1"/>
  <c r="H15" i="1"/>
  <c r="F6" i="1"/>
  <c r="H3" i="1"/>
  <c r="H6" i="1" s="1"/>
  <c r="H59" i="1" l="1"/>
  <c r="G60" i="1"/>
  <c r="H18" i="1"/>
  <c r="F18" i="1"/>
  <c r="F59" i="1"/>
  <c r="H60" i="1" l="1"/>
</calcChain>
</file>

<file path=xl/comments1.xml><?xml version="1.0" encoding="utf-8"?>
<comments xmlns="http://schemas.openxmlformats.org/spreadsheetml/2006/main">
  <authors>
    <author>amgil</author>
    <author>renovi</author>
    <author>Sergio Montes</author>
  </authors>
  <commentList>
    <comment ref="D2" authorId="0" shapeId="0">
      <text>
        <r>
          <rPr>
            <sz val="8"/>
            <color indexed="81"/>
            <rFont val="Tahoma"/>
            <family val="2"/>
          </rPr>
          <t>L'aprovat pel Parlament (Llei de pressupostos)</t>
        </r>
      </text>
    </comment>
    <comment ref="E16" authorId="1" shapeId="0">
      <text>
        <r>
          <rPr>
            <b/>
            <sz val="9"/>
            <color indexed="81"/>
            <rFont val="Tahoma"/>
            <family val="2"/>
          </rPr>
          <t>Romanents de 2019 destinats a la recuperació d'una part de la paga extra de desembre 2013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</rPr>
          <t>Té sumats els romanents destinats a la recuperació d'una part de la paga extra de desembre 2013</t>
        </r>
      </text>
    </comment>
    <comment ref="E21" authorId="2" shapeId="0">
      <text>
        <r>
          <rPr>
            <b/>
            <sz val="9"/>
            <color indexed="81"/>
            <rFont val="Tahoma"/>
            <family val="2"/>
          </rPr>
          <t>Té sumats els romanents destinats a la recuperació d'una part de la paga extra de desembre 2013</t>
        </r>
      </text>
    </comment>
  </commentList>
</comments>
</file>

<file path=xl/sharedStrings.xml><?xml version="1.0" encoding="utf-8"?>
<sst xmlns="http://schemas.openxmlformats.org/spreadsheetml/2006/main" count="71" uniqueCount="71">
  <si>
    <t>PRESSUPOST INICIAL</t>
  </si>
  <si>
    <t>PRESSUPOST DEFINITIU</t>
  </si>
  <si>
    <t>Signatura del responsable econòmic de l'entitat</t>
  </si>
  <si>
    <t>MODIFICACIONS</t>
  </si>
  <si>
    <t>APLICACIÓ PRESSUPOSTÀRIA</t>
  </si>
  <si>
    <t>Total Ingressos</t>
  </si>
  <si>
    <t>Total Despeses</t>
  </si>
  <si>
    <t xml:space="preserve">NOM DE L'APLICACIÓ </t>
  </si>
  <si>
    <t>CAPÍTOL</t>
  </si>
  <si>
    <t>Altres transferències corrents de la UE</t>
  </si>
  <si>
    <t>Seguretat Social</t>
  </si>
  <si>
    <t>Material ordinari no inventariable</t>
  </si>
  <si>
    <t>Despeses d'assegurances</t>
  </si>
  <si>
    <t>Dietes, locomoció i trasllats</t>
  </si>
  <si>
    <t>Despeses de publicacions</t>
  </si>
  <si>
    <t>Comissions i altres despeses bancàries</t>
  </si>
  <si>
    <t>Hermínia Pujol Estraguès</t>
  </si>
  <si>
    <t xml:space="preserve">Gerent </t>
  </si>
  <si>
    <t>4 TRANSFERÈNCIES CORRENTS</t>
  </si>
  <si>
    <t>1 REMUNERACIONS DEL PERSONAL</t>
  </si>
  <si>
    <t>2 DESPESES CORRENT DE BÉNS I SERVEIS</t>
  </si>
  <si>
    <t>3 ALTRES DESPESES FINANCERES</t>
  </si>
  <si>
    <t>6 INVERSIONS REALS</t>
  </si>
  <si>
    <t>Tributs</t>
  </si>
  <si>
    <t>Altres despeses diverses</t>
  </si>
  <si>
    <t>Altres transferències de l'Admistració de l'Estat</t>
  </si>
  <si>
    <t>Premsa, revistes, llibres i altres publicacions</t>
  </si>
  <si>
    <t>Intèrprets i traductors</t>
  </si>
  <si>
    <t>Treballs tècnics</t>
  </si>
  <si>
    <t>Altres treballs realitzats per persones físiques o jurídiques</t>
  </si>
  <si>
    <t>Altres ingressos diversos</t>
  </si>
  <si>
    <t>Lloguers d'equips de reprografia i fotocopiadores</t>
  </si>
  <si>
    <t>Romanents de tresoreria d’exercicis anteriors</t>
  </si>
  <si>
    <t>8 VARIACIONS D'ACTIUS FINANCERS</t>
  </si>
  <si>
    <t>Prestacions de serveis de fora del sector públic</t>
  </si>
  <si>
    <t>Prestacions de serveis de dins del sector públic</t>
  </si>
  <si>
    <t>De fundacions</t>
  </si>
  <si>
    <t>De la Universitat Autònoma de Barcelona</t>
  </si>
  <si>
    <t>D'altres entitats participades pel sector públic de la Generalitat</t>
  </si>
  <si>
    <t>Conservació, reparació i manteniment d'altre immobilitzat material</t>
  </si>
  <si>
    <t>Publicitat, difusió i campanyes institucionals</t>
  </si>
  <si>
    <t>Conservació, reparació i manteniment d'equips de reprografia i fotocopiadores</t>
  </si>
  <si>
    <t>Albert Esteve Palós</t>
  </si>
  <si>
    <t>Director</t>
  </si>
  <si>
    <t>D'altres ens locals</t>
  </si>
  <si>
    <t>Del Departament d'Empresa i Coneixement</t>
  </si>
  <si>
    <t>Personal laboral fix (Retribucions bàsiques)</t>
  </si>
  <si>
    <t>Personal laboral temporal (Retribucions bàsiques)</t>
  </si>
  <si>
    <t>Personal laboral fix (Retribucions complementàries)</t>
  </si>
  <si>
    <t>Personal laboral temporal (Retribucions complementàries)</t>
  </si>
  <si>
    <t>Personal laboral d'alta direcció i assimilat (Retribucions bàsiques i altres remuneracions)</t>
  </si>
  <si>
    <t xml:space="preserve">Despeses postals, missatgeria i altres similars </t>
  </si>
  <si>
    <t>Formació dels empleats públics</t>
  </si>
  <si>
    <t>Inscripció com a soci o altra figura a organismes o a entitats de caràcter associatiu</t>
  </si>
  <si>
    <t>Neteja i sanejament</t>
  </si>
  <si>
    <t>Conservació, reparació i manteniment de terrenys, béns naturals, edificis i altres const.</t>
  </si>
  <si>
    <t>Inversions en mobiliari i estris per compte propi</t>
  </si>
  <si>
    <t>Inversions en equips de procés de dades</t>
  </si>
  <si>
    <t>Lloguers i cànons d'altre immobilitzat material</t>
  </si>
  <si>
    <t>Altres subministraments</t>
  </si>
  <si>
    <t>Inversions en altre immobilitzat material</t>
  </si>
  <si>
    <t>DRETS/OBLIGACIONS RECONEGUTS/DES</t>
  </si>
  <si>
    <t>DESVIACIONS PRESUPOSTÀRIES</t>
  </si>
  <si>
    <t>Saldo pressupostari de l'exercici (Total drets reconeguts - Total obligacions reconegudes)</t>
  </si>
  <si>
    <t>Inversions en altres instal·lacions</t>
  </si>
  <si>
    <t>3 TAXES, VENDA DE BÉNS I SERVEIS I ALTRES</t>
  </si>
  <si>
    <t>Atencions protocol·làries i representatives</t>
  </si>
  <si>
    <t>Organització de reunions, conferències i cursos</t>
  </si>
  <si>
    <t>Actuacions de control (auditories)</t>
  </si>
  <si>
    <t>Centre d'Estudis Demogràfics - Liquidació del pressupost 2020</t>
  </si>
  <si>
    <t>Del Departament de Treball, Afers Socials i Famílies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</si>
</sst>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\-mmm\-yy;@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39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4" fontId="0" fillId="0" borderId="1" xfId="0" applyNumberFormat="1" applyBorder="1"/>
    <xf numFmtId="4" fontId="0" fillId="0" borderId="3" xfId="0" applyNumberFormat="1" applyBorder="1"/>
    <xf numFmtId="0" fontId="1" fillId="0" borderId="0" xfId="0" applyFont="1" applyFill="1" applyBorder="1"/>
    <xf numFmtId="4" fontId="0" fillId="0" borderId="0" xfId="0" applyNumberFormat="1"/>
    <xf numFmtId="4" fontId="1" fillId="0" borderId="4" xfId="0" applyNumberFormat="1" applyFont="1" applyBorder="1"/>
    <xf numFmtId="4" fontId="1" fillId="0" borderId="0" xfId="0" applyNumberFormat="1" applyFont="1"/>
    <xf numFmtId="0" fontId="1" fillId="2" borderId="5" xfId="0" applyFont="1" applyFill="1" applyBorder="1"/>
    <xf numFmtId="0" fontId="0" fillId="2" borderId="6" xfId="0" applyFill="1" applyBorder="1"/>
    <xf numFmtId="4" fontId="1" fillId="2" borderId="7" xfId="0" applyNumberFormat="1" applyFont="1" applyFill="1" applyBorder="1"/>
    <xf numFmtId="4" fontId="1" fillId="2" borderId="8" xfId="0" applyNumberFormat="1" applyFont="1" applyFill="1" applyBorder="1"/>
    <xf numFmtId="0" fontId="0" fillId="2" borderId="9" xfId="0" applyFill="1" applyBorder="1"/>
    <xf numFmtId="4" fontId="1" fillId="2" borderId="1" xfId="0" applyNumberFormat="1" applyFont="1" applyFill="1" applyBorder="1"/>
    <xf numFmtId="0" fontId="2" fillId="0" borderId="1" xfId="0" applyFont="1" applyFill="1" applyBorder="1"/>
    <xf numFmtId="4" fontId="1" fillId="2" borderId="10" xfId="0" applyNumberFormat="1" applyFont="1" applyFill="1" applyBorder="1"/>
    <xf numFmtId="0" fontId="2" fillId="0" borderId="0" xfId="0" applyFont="1"/>
    <xf numFmtId="4" fontId="0" fillId="0" borderId="1" xfId="0" applyNumberFormat="1" applyFill="1" applyBorder="1"/>
    <xf numFmtId="0" fontId="2" fillId="0" borderId="4" xfId="0" applyFont="1" applyBorder="1"/>
    <xf numFmtId="0" fontId="0" fillId="0" borderId="0" xfId="0" applyFill="1" applyBorder="1"/>
    <xf numFmtId="4" fontId="1" fillId="0" borderId="0" xfId="0" applyNumberFormat="1" applyFont="1" applyFill="1" applyBorder="1"/>
    <xf numFmtId="0" fontId="0" fillId="0" borderId="0" xfId="0" applyFill="1"/>
    <xf numFmtId="0" fontId="2" fillId="0" borderId="0" xfId="0" applyFont="1" applyFill="1"/>
    <xf numFmtId="4" fontId="2" fillId="0" borderId="0" xfId="0" applyNumberFormat="1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/>
    <xf numFmtId="0" fontId="0" fillId="2" borderId="14" xfId="0" applyFill="1" applyBorder="1"/>
    <xf numFmtId="0" fontId="1" fillId="2" borderId="15" xfId="0" applyFont="1" applyFill="1" applyBorder="1"/>
    <xf numFmtId="0" fontId="0" fillId="0" borderId="14" xfId="0" applyBorder="1"/>
    <xf numFmtId="4" fontId="0" fillId="0" borderId="11" xfId="0" applyNumberFormat="1" applyFill="1" applyBorder="1"/>
    <xf numFmtId="4" fontId="2" fillId="0" borderId="0" xfId="0" applyNumberFormat="1" applyFont="1" applyFill="1"/>
    <xf numFmtId="4" fontId="2" fillId="0" borderId="1" xfId="0" applyNumberFormat="1" applyFont="1" applyFill="1" applyBorder="1"/>
    <xf numFmtId="4" fontId="2" fillId="0" borderId="2" xfId="0" applyNumberFormat="1" applyFont="1" applyFill="1" applyBorder="1"/>
    <xf numFmtId="4" fontId="1" fillId="0" borderId="1" xfId="0" applyNumberFormat="1" applyFont="1" applyFill="1" applyBorder="1"/>
    <xf numFmtId="0" fontId="1" fillId="4" borderId="5" xfId="0" applyFont="1" applyFill="1" applyBorder="1"/>
    <xf numFmtId="0" fontId="0" fillId="5" borderId="9" xfId="0" applyFill="1" applyBorder="1"/>
    <xf numFmtId="0" fontId="1" fillId="4" borderId="19" xfId="0" applyFont="1" applyFill="1" applyBorder="1"/>
    <xf numFmtId="0" fontId="1" fillId="4" borderId="20" xfId="0" applyFont="1" applyFill="1" applyBorder="1"/>
    <xf numFmtId="0" fontId="3" fillId="2" borderId="25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/>
    </xf>
    <xf numFmtId="4" fontId="1" fillId="2" borderId="24" xfId="0" applyNumberFormat="1" applyFont="1" applyFill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0" fillId="0" borderId="23" xfId="0" applyNumberFormat="1" applyBorder="1" applyAlignment="1">
      <alignment horizontal="right"/>
    </xf>
    <xf numFmtId="4" fontId="1" fillId="2" borderId="7" xfId="0" applyNumberFormat="1" applyFont="1" applyFill="1" applyBorder="1" applyAlignment="1">
      <alignment horizontal="right"/>
    </xf>
    <xf numFmtId="4" fontId="1" fillId="2" borderId="26" xfId="0" applyNumberFormat="1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4" fontId="1" fillId="0" borderId="22" xfId="0" applyNumberFormat="1" applyFont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4" fontId="0" fillId="0" borderId="3" xfId="0" applyNumberFormat="1" applyFill="1" applyBorder="1" applyAlignment="1">
      <alignment horizontal="right"/>
    </xf>
    <xf numFmtId="4" fontId="2" fillId="0" borderId="2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" fontId="2" fillId="0" borderId="11" xfId="0" applyNumberFormat="1" applyFont="1" applyFill="1" applyBorder="1" applyAlignment="1">
      <alignment horizontal="right"/>
    </xf>
    <xf numFmtId="4" fontId="2" fillId="0" borderId="3" xfId="0" applyNumberFormat="1" applyFont="1" applyFill="1" applyBorder="1" applyAlignment="1">
      <alignment horizontal="right"/>
    </xf>
    <xf numFmtId="4" fontId="1" fillId="2" borderId="26" xfId="0" applyNumberFormat="1" applyFont="1" applyFill="1" applyBorder="1"/>
    <xf numFmtId="0" fontId="0" fillId="0" borderId="13" xfId="0" applyFill="1" applyBorder="1"/>
    <xf numFmtId="0" fontId="0" fillId="0" borderId="1" xfId="0" applyFill="1" applyBorder="1"/>
    <xf numFmtId="0" fontId="0" fillId="0" borderId="10" xfId="0" applyFill="1" applyBorder="1"/>
    <xf numFmtId="4" fontId="2" fillId="0" borderId="21" xfId="0" applyNumberFormat="1" applyFont="1" applyFill="1" applyBorder="1" applyAlignment="1">
      <alignment horizontal="right"/>
    </xf>
    <xf numFmtId="0" fontId="0" fillId="0" borderId="12" xfId="0" applyFill="1" applyBorder="1"/>
    <xf numFmtId="0" fontId="0" fillId="0" borderId="1" xfId="0" quotePrefix="1" applyFill="1" applyBorder="1"/>
    <xf numFmtId="0" fontId="1" fillId="0" borderId="0" xfId="0" applyFont="1" applyFill="1"/>
    <xf numFmtId="164" fontId="6" fillId="3" borderId="5" xfId="0" applyNumberFormat="1" applyFont="1" applyFill="1" applyBorder="1" applyAlignment="1">
      <alignment horizontal="center" vertical="center" wrapText="1"/>
    </xf>
    <xf numFmtId="164" fontId="6" fillId="3" borderId="19" xfId="0" applyNumberFormat="1" applyFont="1" applyFill="1" applyBorder="1" applyAlignment="1">
      <alignment horizontal="center" vertical="center" wrapText="1"/>
    </xf>
    <xf numFmtId="164" fontId="6" fillId="3" borderId="2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showGridLines="0" tabSelected="1" topLeftCell="A22" zoomScaleNormal="100" workbookViewId="0">
      <selection activeCell="J12" sqref="J12"/>
    </sheetView>
  </sheetViews>
  <sheetFormatPr baseColWidth="10" defaultColWidth="9.140625" defaultRowHeight="12.75" x14ac:dyDescent="0.2"/>
  <cols>
    <col min="1" max="1" width="8.85546875" customWidth="1"/>
    <col min="2" max="2" width="15" customWidth="1"/>
    <col min="3" max="3" width="77.140625" bestFit="1" customWidth="1"/>
    <col min="4" max="4" width="17.5703125" bestFit="1" customWidth="1"/>
    <col min="5" max="5" width="13.28515625" bestFit="1" customWidth="1"/>
    <col min="6" max="6" width="11.85546875" style="2" bestFit="1" customWidth="1"/>
    <col min="7" max="7" width="17" bestFit="1" customWidth="1"/>
    <col min="8" max="8" width="14.5703125" bestFit="1" customWidth="1"/>
    <col min="9" max="9" width="11" customWidth="1"/>
    <col min="10" max="11" width="10.28515625" bestFit="1" customWidth="1"/>
    <col min="12" max="12" width="3.7109375" customWidth="1"/>
  </cols>
  <sheetData>
    <row r="1" spans="1:11" ht="20.25" customHeight="1" thickBot="1" x14ac:dyDescent="0.25">
      <c r="A1" s="68" t="s">
        <v>69</v>
      </c>
      <c r="B1" s="69"/>
      <c r="C1" s="69"/>
      <c r="D1" s="69"/>
      <c r="E1" s="69"/>
      <c r="F1" s="69"/>
      <c r="G1" s="69"/>
      <c r="H1" s="70"/>
    </row>
    <row r="2" spans="1:11" s="3" customFormat="1" ht="24.75" customHeight="1" x14ac:dyDescent="0.2">
      <c r="A2" s="29" t="s">
        <v>8</v>
      </c>
      <c r="B2" s="26" t="s">
        <v>4</v>
      </c>
      <c r="C2" s="27" t="s">
        <v>7</v>
      </c>
      <c r="D2" s="26" t="s">
        <v>0</v>
      </c>
      <c r="E2" s="28" t="s">
        <v>3</v>
      </c>
      <c r="F2" s="26" t="s">
        <v>1</v>
      </c>
      <c r="G2" s="26" t="s">
        <v>61</v>
      </c>
      <c r="H2" s="43" t="s">
        <v>62</v>
      </c>
    </row>
    <row r="3" spans="1:11" x14ac:dyDescent="0.2">
      <c r="A3" s="61">
        <v>3</v>
      </c>
      <c r="B3" s="62">
        <v>3190009</v>
      </c>
      <c r="C3" s="16" t="s">
        <v>35</v>
      </c>
      <c r="D3" s="19">
        <v>65000</v>
      </c>
      <c r="E3" s="36">
        <v>-7500</v>
      </c>
      <c r="F3" s="38">
        <f>D3+E3</f>
        <v>57500</v>
      </c>
      <c r="G3" s="52">
        <v>55940</v>
      </c>
      <c r="H3" s="64">
        <f>G3-F3</f>
        <v>-1560</v>
      </c>
      <c r="I3" s="35"/>
      <c r="K3" s="7"/>
    </row>
    <row r="4" spans="1:11" x14ac:dyDescent="0.2">
      <c r="A4" s="61">
        <v>3</v>
      </c>
      <c r="B4" s="63">
        <v>3190010</v>
      </c>
      <c r="C4" s="16" t="s">
        <v>34</v>
      </c>
      <c r="D4" s="19">
        <v>65635.259999999995</v>
      </c>
      <c r="E4" s="36">
        <v>64996.97</v>
      </c>
      <c r="F4" s="38">
        <f>D4+E4</f>
        <v>130632.23</v>
      </c>
      <c r="G4" s="53">
        <v>131186.51999999999</v>
      </c>
      <c r="H4" s="64">
        <f t="shared" ref="H4:H5" si="0">G4-F4</f>
        <v>554.2899999999936</v>
      </c>
      <c r="I4" s="18"/>
      <c r="K4" s="7"/>
    </row>
    <row r="5" spans="1:11" x14ac:dyDescent="0.2">
      <c r="A5" s="61">
        <v>3</v>
      </c>
      <c r="B5" s="63">
        <v>3990009</v>
      </c>
      <c r="C5" s="62" t="s">
        <v>30</v>
      </c>
      <c r="D5" s="19">
        <v>0</v>
      </c>
      <c r="E5" s="36">
        <v>6500</v>
      </c>
      <c r="F5" s="38">
        <f>D5+E5</f>
        <v>6500</v>
      </c>
      <c r="G5" s="54">
        <v>6489.42</v>
      </c>
      <c r="H5" s="64">
        <f t="shared" si="0"/>
        <v>-10.579999999999927</v>
      </c>
      <c r="I5" s="18"/>
      <c r="K5" s="7"/>
    </row>
    <row r="6" spans="1:11" s="2" customFormat="1" x14ac:dyDescent="0.2">
      <c r="A6" s="30"/>
      <c r="B6" s="71" t="s">
        <v>65</v>
      </c>
      <c r="C6" s="72"/>
      <c r="D6" s="15">
        <f>SUM(D3:D5)</f>
        <v>130635.26</v>
      </c>
      <c r="E6" s="15">
        <f>SUM(E3:E5)</f>
        <v>63996.97</v>
      </c>
      <c r="F6" s="15">
        <f>SUM(F3:F5)</f>
        <v>194632.22999999998</v>
      </c>
      <c r="G6" s="44">
        <f>SUM(G3:G5)</f>
        <v>193615.94</v>
      </c>
      <c r="H6" s="45">
        <f>SUM(H3:H5)</f>
        <v>-1016.2900000000063</v>
      </c>
      <c r="I6"/>
      <c r="J6"/>
      <c r="K6" s="7"/>
    </row>
    <row r="7" spans="1:11" x14ac:dyDescent="0.2">
      <c r="A7" s="61">
        <v>4</v>
      </c>
      <c r="B7" s="62">
        <v>4020019</v>
      </c>
      <c r="C7" s="16" t="s">
        <v>25</v>
      </c>
      <c r="D7" s="19">
        <v>516232.19</v>
      </c>
      <c r="E7" s="36">
        <v>-37433.39</v>
      </c>
      <c r="F7" s="38">
        <f t="shared" ref="F7:F14" si="1">D7+E7</f>
        <v>478798.8</v>
      </c>
      <c r="G7" s="52">
        <v>477387.4</v>
      </c>
      <c r="H7" s="64">
        <f t="shared" ref="H7:H14" si="2">G7-F7</f>
        <v>-1411.3999999999651</v>
      </c>
      <c r="I7" s="18"/>
      <c r="J7" s="18"/>
      <c r="K7" s="25"/>
    </row>
    <row r="8" spans="1:11" x14ac:dyDescent="0.2">
      <c r="A8" s="61">
        <v>4</v>
      </c>
      <c r="B8" s="62">
        <v>4100016</v>
      </c>
      <c r="C8" s="16" t="s">
        <v>70</v>
      </c>
      <c r="D8" s="19">
        <v>0</v>
      </c>
      <c r="E8" s="36">
        <v>5000</v>
      </c>
      <c r="F8" s="38">
        <f t="shared" si="1"/>
        <v>5000</v>
      </c>
      <c r="G8" s="52">
        <v>5000</v>
      </c>
      <c r="H8" s="64">
        <f t="shared" si="2"/>
        <v>0</v>
      </c>
      <c r="I8" s="18"/>
      <c r="J8" s="18"/>
      <c r="K8" s="25"/>
    </row>
    <row r="9" spans="1:11" x14ac:dyDescent="0.2">
      <c r="A9" s="61">
        <v>4</v>
      </c>
      <c r="B9" s="62">
        <v>4100021</v>
      </c>
      <c r="C9" s="16" t="s">
        <v>45</v>
      </c>
      <c r="D9" s="19">
        <v>755918</v>
      </c>
      <c r="E9" s="36">
        <v>120000</v>
      </c>
      <c r="F9" s="38">
        <f t="shared" si="1"/>
        <v>875918</v>
      </c>
      <c r="G9" s="53">
        <v>875918</v>
      </c>
      <c r="H9" s="64">
        <f t="shared" si="2"/>
        <v>0</v>
      </c>
      <c r="I9" s="18"/>
      <c r="J9" s="18"/>
      <c r="K9" s="25"/>
    </row>
    <row r="10" spans="1:11" x14ac:dyDescent="0.2">
      <c r="A10" s="61">
        <v>4</v>
      </c>
      <c r="B10" s="62">
        <v>4480001</v>
      </c>
      <c r="C10" s="16" t="s">
        <v>38</v>
      </c>
      <c r="D10" s="19">
        <v>30000</v>
      </c>
      <c r="E10" s="36">
        <v>99500</v>
      </c>
      <c r="F10" s="38">
        <f t="shared" si="1"/>
        <v>129500</v>
      </c>
      <c r="G10" s="53">
        <v>129296</v>
      </c>
      <c r="H10" s="64">
        <f t="shared" si="2"/>
        <v>-204</v>
      </c>
      <c r="I10" s="18"/>
      <c r="J10" s="18"/>
      <c r="K10" s="25"/>
    </row>
    <row r="11" spans="1:11" x14ac:dyDescent="0.2">
      <c r="A11" s="61">
        <v>4</v>
      </c>
      <c r="B11" s="62">
        <v>4490003</v>
      </c>
      <c r="C11" s="16" t="s">
        <v>37</v>
      </c>
      <c r="D11" s="19">
        <v>25000</v>
      </c>
      <c r="E11" s="36">
        <v>0</v>
      </c>
      <c r="F11" s="38">
        <f t="shared" si="1"/>
        <v>25000</v>
      </c>
      <c r="G11" s="53">
        <v>25000</v>
      </c>
      <c r="H11" s="64">
        <f t="shared" si="2"/>
        <v>0</v>
      </c>
      <c r="I11" s="18"/>
      <c r="J11" s="18"/>
      <c r="K11" s="25"/>
    </row>
    <row r="12" spans="1:11" x14ac:dyDescent="0.2">
      <c r="A12" s="61">
        <v>4</v>
      </c>
      <c r="B12" s="62">
        <v>4630001</v>
      </c>
      <c r="C12" s="16" t="s">
        <v>44</v>
      </c>
      <c r="D12" s="19">
        <v>0</v>
      </c>
      <c r="E12" s="36">
        <v>2000</v>
      </c>
      <c r="F12" s="38">
        <f t="shared" si="1"/>
        <v>2000</v>
      </c>
      <c r="G12" s="53">
        <v>2000</v>
      </c>
      <c r="H12" s="64">
        <f t="shared" si="2"/>
        <v>0</v>
      </c>
      <c r="I12" s="18"/>
      <c r="J12" s="18"/>
      <c r="K12" s="25"/>
    </row>
    <row r="13" spans="1:11" x14ac:dyDescent="0.2">
      <c r="A13" s="61">
        <v>4</v>
      </c>
      <c r="B13" s="62">
        <v>4810001</v>
      </c>
      <c r="C13" s="16" t="s">
        <v>36</v>
      </c>
      <c r="D13" s="19">
        <v>306867.56</v>
      </c>
      <c r="E13" s="36">
        <v>-207767.56</v>
      </c>
      <c r="F13" s="38">
        <f t="shared" si="1"/>
        <v>99100</v>
      </c>
      <c r="G13" s="53">
        <v>99100</v>
      </c>
      <c r="H13" s="64">
        <f t="shared" si="2"/>
        <v>0</v>
      </c>
      <c r="I13" s="18"/>
      <c r="J13" s="18"/>
      <c r="K13" s="25"/>
    </row>
    <row r="14" spans="1:11" x14ac:dyDescent="0.2">
      <c r="A14" s="61">
        <v>4</v>
      </c>
      <c r="B14" s="62">
        <v>4930009</v>
      </c>
      <c r="C14" s="16" t="s">
        <v>9</v>
      </c>
      <c r="D14" s="19">
        <v>244383.99</v>
      </c>
      <c r="E14" s="36">
        <v>48616.01</v>
      </c>
      <c r="F14" s="38">
        <f t="shared" si="1"/>
        <v>293000</v>
      </c>
      <c r="G14" s="54">
        <v>291259.74</v>
      </c>
      <c r="H14" s="64">
        <f t="shared" si="2"/>
        <v>-1740.2600000000093</v>
      </c>
      <c r="I14" s="18"/>
      <c r="J14" s="18"/>
      <c r="K14" s="25"/>
    </row>
    <row r="15" spans="1:11" s="2" customFormat="1" x14ac:dyDescent="0.2">
      <c r="A15" s="30"/>
      <c r="B15" s="71" t="s">
        <v>18</v>
      </c>
      <c r="C15" s="72"/>
      <c r="D15" s="15">
        <f>SUM(D7:D14)</f>
        <v>1878401.74</v>
      </c>
      <c r="E15" s="15">
        <f>SUM(E7:E14)</f>
        <v>29915.05999999999</v>
      </c>
      <c r="F15" s="15">
        <f>SUM(F7:F14)</f>
        <v>1908316.8</v>
      </c>
      <c r="G15" s="44">
        <f>SUM(G7:G14)</f>
        <v>1904961.14</v>
      </c>
      <c r="H15" s="45">
        <f>SUM(H7:H14)</f>
        <v>-3355.6599999999744</v>
      </c>
      <c r="I15" s="18"/>
      <c r="J15" s="18"/>
      <c r="K15" s="25"/>
    </row>
    <row r="16" spans="1:11" x14ac:dyDescent="0.2">
      <c r="A16" s="61">
        <v>8</v>
      </c>
      <c r="B16" s="62">
        <v>8700001</v>
      </c>
      <c r="C16" s="16" t="s">
        <v>32</v>
      </c>
      <c r="D16" s="19">
        <v>0</v>
      </c>
      <c r="E16" s="36">
        <v>16305.77</v>
      </c>
      <c r="F16" s="38">
        <f>D16+E16</f>
        <v>16305.77</v>
      </c>
      <c r="G16" s="55">
        <v>0</v>
      </c>
      <c r="H16" s="64">
        <f>G16-F16</f>
        <v>-16305.77</v>
      </c>
      <c r="I16" s="18"/>
      <c r="J16" s="18"/>
      <c r="K16" s="25"/>
    </row>
    <row r="17" spans="1:11" ht="13.5" thickBot="1" x14ac:dyDescent="0.25">
      <c r="A17" s="31"/>
      <c r="B17" s="73" t="s">
        <v>33</v>
      </c>
      <c r="C17" s="74"/>
      <c r="D17" s="17">
        <f>D16</f>
        <v>0</v>
      </c>
      <c r="E17" s="17">
        <f>E16</f>
        <v>16305.77</v>
      </c>
      <c r="F17" s="15">
        <f>F16</f>
        <v>16305.77</v>
      </c>
      <c r="G17" s="44">
        <f t="shared" ref="G17" si="3">G16</f>
        <v>0</v>
      </c>
      <c r="H17" s="45">
        <f>H16</f>
        <v>-16305.77</v>
      </c>
      <c r="I17" s="18"/>
      <c r="J17" s="18"/>
      <c r="K17" s="25"/>
    </row>
    <row r="18" spans="1:11" ht="13.5" thickBot="1" x14ac:dyDescent="0.25">
      <c r="A18" s="32" t="s">
        <v>5</v>
      </c>
      <c r="B18" s="10"/>
      <c r="C18" s="11"/>
      <c r="D18" s="12">
        <f>+D15+D6+D17</f>
        <v>2009037</v>
      </c>
      <c r="E18" s="12">
        <f>+E15+E6+E17</f>
        <v>110217.8</v>
      </c>
      <c r="F18" s="12">
        <f>+F15+F6+F17</f>
        <v>2119254.8000000003</v>
      </c>
      <c r="G18" s="12">
        <f>+G15+G6+G17</f>
        <v>2098577.08</v>
      </c>
      <c r="H18" s="60">
        <f>+H15+H6+H17</f>
        <v>-20677.719999999979</v>
      </c>
      <c r="I18" s="18"/>
      <c r="J18" s="18"/>
      <c r="K18" s="25"/>
    </row>
    <row r="19" spans="1:11" x14ac:dyDescent="0.2">
      <c r="A19" s="65">
        <v>1</v>
      </c>
      <c r="B19" s="66">
        <v>1300001</v>
      </c>
      <c r="C19" s="16" t="s">
        <v>46</v>
      </c>
      <c r="D19" s="19">
        <v>656756.82999999996</v>
      </c>
      <c r="E19" s="37">
        <v>163157.93</v>
      </c>
      <c r="F19" s="38">
        <f t="shared" ref="F19:F24" si="4">D19+E19</f>
        <v>819914.76</v>
      </c>
      <c r="G19" s="56">
        <v>819783.81</v>
      </c>
      <c r="H19" s="64">
        <f t="shared" ref="H19:H24" si="5">G19-F19</f>
        <v>-130.94999999995343</v>
      </c>
      <c r="I19" s="18"/>
      <c r="J19" s="18"/>
      <c r="K19" s="25"/>
    </row>
    <row r="20" spans="1:11" x14ac:dyDescent="0.2">
      <c r="A20" s="65">
        <v>1</v>
      </c>
      <c r="B20" s="66">
        <v>1300002</v>
      </c>
      <c r="C20" s="16" t="s">
        <v>48</v>
      </c>
      <c r="D20" s="19">
        <v>41920.65</v>
      </c>
      <c r="E20" s="37">
        <v>10382.370000000001</v>
      </c>
      <c r="F20" s="38">
        <f t="shared" si="4"/>
        <v>52303.020000000004</v>
      </c>
      <c r="G20" s="57">
        <v>52202.74</v>
      </c>
      <c r="H20" s="64">
        <f t="shared" si="5"/>
        <v>-100.28000000000611</v>
      </c>
      <c r="I20" s="18"/>
      <c r="J20" s="18"/>
      <c r="K20" s="25"/>
    </row>
    <row r="21" spans="1:11" s="2" customFormat="1" x14ac:dyDescent="0.2">
      <c r="A21" s="65">
        <v>1</v>
      </c>
      <c r="B21" s="62">
        <v>1310001</v>
      </c>
      <c r="C21" s="16" t="s">
        <v>47</v>
      </c>
      <c r="D21" s="19">
        <v>543701.09</v>
      </c>
      <c r="E21" s="37">
        <v>-114911.78</v>
      </c>
      <c r="F21" s="38">
        <f t="shared" si="4"/>
        <v>428789.30999999994</v>
      </c>
      <c r="G21" s="57">
        <v>428783.05</v>
      </c>
      <c r="H21" s="64">
        <f t="shared" si="5"/>
        <v>-6.2599999999511056</v>
      </c>
      <c r="I21" s="18"/>
      <c r="J21" s="18"/>
      <c r="K21" s="25"/>
    </row>
    <row r="22" spans="1:11" s="2" customFormat="1" x14ac:dyDescent="0.2">
      <c r="A22" s="65">
        <v>1</v>
      </c>
      <c r="B22" s="62">
        <v>1310002</v>
      </c>
      <c r="C22" s="16" t="s">
        <v>49</v>
      </c>
      <c r="D22" s="19">
        <v>110495.45</v>
      </c>
      <c r="E22" s="37">
        <v>-28680.45</v>
      </c>
      <c r="F22" s="38">
        <f t="shared" si="4"/>
        <v>81815</v>
      </c>
      <c r="G22" s="57">
        <v>81672.960000000006</v>
      </c>
      <c r="H22" s="64">
        <f t="shared" si="5"/>
        <v>-142.0399999999936</v>
      </c>
      <c r="I22" s="18"/>
      <c r="J22" s="18"/>
      <c r="K22" s="25"/>
    </row>
    <row r="23" spans="1:11" s="2" customFormat="1" x14ac:dyDescent="0.2">
      <c r="A23" s="65">
        <v>1</v>
      </c>
      <c r="B23" s="62">
        <v>1320001</v>
      </c>
      <c r="C23" s="16" t="s">
        <v>50</v>
      </c>
      <c r="D23" s="19">
        <v>0</v>
      </c>
      <c r="E23" s="37">
        <v>0</v>
      </c>
      <c r="F23" s="38">
        <f t="shared" si="4"/>
        <v>0</v>
      </c>
      <c r="G23" s="57">
        <v>0</v>
      </c>
      <c r="H23" s="64">
        <f t="shared" si="5"/>
        <v>0</v>
      </c>
      <c r="I23" s="18"/>
      <c r="J23" s="18"/>
      <c r="K23" s="25"/>
    </row>
    <row r="24" spans="1:11" s="2" customFormat="1" x14ac:dyDescent="0.2">
      <c r="A24" s="61">
        <v>1</v>
      </c>
      <c r="B24" s="62">
        <v>1600001</v>
      </c>
      <c r="C24" s="16" t="s">
        <v>10</v>
      </c>
      <c r="D24" s="19">
        <v>370402.98</v>
      </c>
      <c r="E24" s="36">
        <v>1557.9499999999998</v>
      </c>
      <c r="F24" s="38">
        <f t="shared" si="4"/>
        <v>371960.93</v>
      </c>
      <c r="G24" s="58">
        <v>371995.49</v>
      </c>
      <c r="H24" s="64">
        <f t="shared" si="5"/>
        <v>34.559999999997672</v>
      </c>
      <c r="I24" s="18"/>
      <c r="J24" s="18"/>
      <c r="K24" s="25"/>
    </row>
    <row r="25" spans="1:11" s="2" customFormat="1" x14ac:dyDescent="0.2">
      <c r="A25" s="30"/>
      <c r="B25" s="71" t="s">
        <v>19</v>
      </c>
      <c r="C25" s="72"/>
      <c r="D25" s="15">
        <f>SUM(D19:D24)</f>
        <v>1723276.9999999998</v>
      </c>
      <c r="E25" s="15">
        <f>SUM(E19:E24)</f>
        <v>31506.01999999999</v>
      </c>
      <c r="F25" s="15">
        <f>SUM(F19:F24)</f>
        <v>1754783.0199999998</v>
      </c>
      <c r="G25" s="44">
        <f t="shared" ref="G25" si="6">SUM(G19:G24)</f>
        <v>1754438.05</v>
      </c>
      <c r="H25" s="45">
        <f>SUM(H19:H24)</f>
        <v>-344.96999999990658</v>
      </c>
      <c r="I25" s="18"/>
      <c r="J25" s="18"/>
      <c r="K25" s="25"/>
    </row>
    <row r="26" spans="1:11" s="23" customFormat="1" x14ac:dyDescent="0.2">
      <c r="A26" s="61">
        <v>2</v>
      </c>
      <c r="B26" s="16">
        <v>2020002</v>
      </c>
      <c r="C26" s="16" t="s">
        <v>31</v>
      </c>
      <c r="D26" s="19">
        <v>3000</v>
      </c>
      <c r="E26" s="36">
        <v>0</v>
      </c>
      <c r="F26" s="38">
        <f>D26+E26</f>
        <v>3000</v>
      </c>
      <c r="G26" s="56">
        <v>3519.6</v>
      </c>
      <c r="H26" s="64">
        <f t="shared" ref="H26:H49" si="7">G26-F26</f>
        <v>519.59999999999991</v>
      </c>
      <c r="I26" s="24"/>
      <c r="J26" s="24"/>
      <c r="K26" s="35"/>
    </row>
    <row r="27" spans="1:11" s="23" customFormat="1" x14ac:dyDescent="0.2">
      <c r="A27" s="61">
        <v>2</v>
      </c>
      <c r="B27" s="16">
        <v>2030001</v>
      </c>
      <c r="C27" s="16" t="s">
        <v>58</v>
      </c>
      <c r="D27" s="19">
        <v>5000</v>
      </c>
      <c r="E27" s="36">
        <v>0</v>
      </c>
      <c r="F27" s="38">
        <f>D27+E27</f>
        <v>5000</v>
      </c>
      <c r="G27" s="57">
        <v>4526.22</v>
      </c>
      <c r="H27" s="64">
        <f t="shared" si="7"/>
        <v>-473.77999999999975</v>
      </c>
      <c r="I27" s="24"/>
      <c r="J27" s="24"/>
      <c r="K27" s="35"/>
    </row>
    <row r="28" spans="1:11" s="23" customFormat="1" x14ac:dyDescent="0.2">
      <c r="A28" s="61">
        <v>2</v>
      </c>
      <c r="B28" s="16">
        <v>2100001</v>
      </c>
      <c r="C28" s="16" t="s">
        <v>55</v>
      </c>
      <c r="D28" s="19">
        <v>2000</v>
      </c>
      <c r="E28" s="36">
        <v>-1500</v>
      </c>
      <c r="F28" s="38">
        <f t="shared" ref="F28:F49" si="8">D28+E28</f>
        <v>500</v>
      </c>
      <c r="G28" s="57">
        <v>661.93</v>
      </c>
      <c r="H28" s="64">
        <f t="shared" si="7"/>
        <v>161.92999999999995</v>
      </c>
      <c r="I28" s="24"/>
      <c r="J28" s="24"/>
      <c r="K28" s="35"/>
    </row>
    <row r="29" spans="1:11" s="23" customFormat="1" x14ac:dyDescent="0.2">
      <c r="A29" s="61">
        <v>2</v>
      </c>
      <c r="B29" s="16">
        <v>2120002</v>
      </c>
      <c r="C29" s="16" t="s">
        <v>41</v>
      </c>
      <c r="D29" s="34">
        <v>1500</v>
      </c>
      <c r="E29" s="36">
        <v>0</v>
      </c>
      <c r="F29" s="38">
        <f>D29+E29</f>
        <v>1500</v>
      </c>
      <c r="G29" s="57">
        <v>1635.88</v>
      </c>
      <c r="H29" s="64">
        <f t="shared" si="7"/>
        <v>135.88000000000011</v>
      </c>
      <c r="I29" s="24"/>
      <c r="J29" s="24"/>
      <c r="K29" s="35"/>
    </row>
    <row r="30" spans="1:11" s="23" customFormat="1" x14ac:dyDescent="0.2">
      <c r="A30" s="61">
        <v>2</v>
      </c>
      <c r="B30" s="16">
        <v>2130001</v>
      </c>
      <c r="C30" s="16" t="s">
        <v>39</v>
      </c>
      <c r="D30" s="34">
        <v>1000</v>
      </c>
      <c r="E30" s="36">
        <v>1500</v>
      </c>
      <c r="F30" s="38">
        <f>D30+E30</f>
        <v>2500</v>
      </c>
      <c r="G30" s="57">
        <v>2023.78</v>
      </c>
      <c r="H30" s="64">
        <f t="shared" si="7"/>
        <v>-476.22</v>
      </c>
      <c r="I30" s="24"/>
      <c r="J30" s="24"/>
      <c r="K30" s="35"/>
    </row>
    <row r="31" spans="1:11" s="23" customFormat="1" x14ac:dyDescent="0.2">
      <c r="A31" s="61">
        <v>2</v>
      </c>
      <c r="B31" s="16">
        <v>2200001</v>
      </c>
      <c r="C31" s="16" t="s">
        <v>11</v>
      </c>
      <c r="D31" s="19">
        <v>6000</v>
      </c>
      <c r="E31" s="36">
        <v>5000</v>
      </c>
      <c r="F31" s="38">
        <f t="shared" si="8"/>
        <v>11000</v>
      </c>
      <c r="G31" s="57">
        <v>10847.43</v>
      </c>
      <c r="H31" s="64">
        <f t="shared" si="7"/>
        <v>-152.56999999999971</v>
      </c>
      <c r="I31" s="24"/>
      <c r="J31" s="24"/>
      <c r="K31" s="35"/>
    </row>
    <row r="32" spans="1:11" s="23" customFormat="1" x14ac:dyDescent="0.2">
      <c r="A32" s="61">
        <v>2</v>
      </c>
      <c r="B32" s="16">
        <v>2200002</v>
      </c>
      <c r="C32" s="16" t="s">
        <v>26</v>
      </c>
      <c r="D32" s="19">
        <v>3000</v>
      </c>
      <c r="E32" s="36">
        <v>0</v>
      </c>
      <c r="F32" s="38">
        <f t="shared" si="8"/>
        <v>3000</v>
      </c>
      <c r="G32" s="57">
        <v>2580.31</v>
      </c>
      <c r="H32" s="64">
        <f t="shared" si="7"/>
        <v>-419.69000000000005</v>
      </c>
      <c r="I32" s="24"/>
      <c r="J32" s="24"/>
      <c r="K32" s="35"/>
    </row>
    <row r="33" spans="1:11" s="23" customFormat="1" x14ac:dyDescent="0.2">
      <c r="A33" s="61">
        <v>2</v>
      </c>
      <c r="B33" s="16">
        <v>2210089</v>
      </c>
      <c r="C33" s="16" t="s">
        <v>59</v>
      </c>
      <c r="D33" s="19">
        <v>2000</v>
      </c>
      <c r="E33" s="36">
        <v>0</v>
      </c>
      <c r="F33" s="38">
        <f t="shared" si="8"/>
        <v>2000</v>
      </c>
      <c r="G33" s="57">
        <v>2430.41</v>
      </c>
      <c r="H33" s="64">
        <f t="shared" si="7"/>
        <v>430.40999999999985</v>
      </c>
      <c r="I33" s="24"/>
      <c r="J33" s="24"/>
      <c r="K33" s="35"/>
    </row>
    <row r="34" spans="1:11" s="23" customFormat="1" x14ac:dyDescent="0.2">
      <c r="A34" s="61">
        <v>2</v>
      </c>
      <c r="B34" s="16">
        <v>2220001</v>
      </c>
      <c r="C34" s="16" t="s">
        <v>51</v>
      </c>
      <c r="D34" s="19">
        <v>1500</v>
      </c>
      <c r="E34" s="36">
        <v>0</v>
      </c>
      <c r="F34" s="38">
        <f t="shared" si="8"/>
        <v>1500</v>
      </c>
      <c r="G34" s="57">
        <v>704.86</v>
      </c>
      <c r="H34" s="64">
        <f t="shared" si="7"/>
        <v>-795.14</v>
      </c>
      <c r="I34" s="24"/>
      <c r="J34" s="24"/>
      <c r="K34" s="35"/>
    </row>
    <row r="35" spans="1:11" s="23" customFormat="1" x14ac:dyDescent="0.2">
      <c r="A35" s="61">
        <v>2</v>
      </c>
      <c r="B35" s="16">
        <v>2240001</v>
      </c>
      <c r="C35" s="16" t="s">
        <v>12</v>
      </c>
      <c r="D35" s="19">
        <v>2000</v>
      </c>
      <c r="E35" s="36">
        <v>0</v>
      </c>
      <c r="F35" s="38">
        <f t="shared" si="8"/>
        <v>2000</v>
      </c>
      <c r="G35" s="57">
        <v>2507.0700000000002</v>
      </c>
      <c r="H35" s="64">
        <f t="shared" si="7"/>
        <v>507.07000000000016</v>
      </c>
      <c r="I35" s="24"/>
      <c r="J35" s="24"/>
      <c r="K35" s="35"/>
    </row>
    <row r="36" spans="1:11" s="23" customFormat="1" x14ac:dyDescent="0.2">
      <c r="A36" s="61">
        <v>2</v>
      </c>
      <c r="B36" s="16">
        <v>2250001</v>
      </c>
      <c r="C36" s="16" t="s">
        <v>23</v>
      </c>
      <c r="D36" s="34">
        <v>11000</v>
      </c>
      <c r="E36" s="36">
        <v>-13000</v>
      </c>
      <c r="F36" s="38">
        <f>D36+E36</f>
        <v>-2000</v>
      </c>
      <c r="G36" s="57">
        <v>-1978.29</v>
      </c>
      <c r="H36" s="64">
        <f t="shared" si="7"/>
        <v>21.710000000000036</v>
      </c>
      <c r="I36" s="24"/>
      <c r="J36" s="24"/>
      <c r="K36" s="35"/>
    </row>
    <row r="37" spans="1:11" s="23" customFormat="1" x14ac:dyDescent="0.2">
      <c r="A37" s="61">
        <v>2</v>
      </c>
      <c r="B37" s="16">
        <v>2260002</v>
      </c>
      <c r="C37" s="16" t="s">
        <v>66</v>
      </c>
      <c r="D37" s="34">
        <v>500</v>
      </c>
      <c r="E37" s="36">
        <v>0</v>
      </c>
      <c r="F37" s="38">
        <f>D37+E37</f>
        <v>500</v>
      </c>
      <c r="G37" s="57">
        <v>258.60000000000002</v>
      </c>
      <c r="H37" s="64">
        <f t="shared" si="7"/>
        <v>-241.39999999999998</v>
      </c>
      <c r="I37" s="24"/>
      <c r="J37" s="24"/>
      <c r="K37" s="35"/>
    </row>
    <row r="38" spans="1:11" s="23" customFormat="1" x14ac:dyDescent="0.2">
      <c r="A38" s="61">
        <v>2</v>
      </c>
      <c r="B38" s="16">
        <v>2260003</v>
      </c>
      <c r="C38" s="16" t="s">
        <v>40</v>
      </c>
      <c r="D38" s="19">
        <v>7000</v>
      </c>
      <c r="E38" s="36">
        <v>0</v>
      </c>
      <c r="F38" s="38">
        <f t="shared" si="8"/>
        <v>7000</v>
      </c>
      <c r="G38" s="57">
        <v>7965.76</v>
      </c>
      <c r="H38" s="64">
        <f t="shared" si="7"/>
        <v>965.76000000000022</v>
      </c>
      <c r="I38" s="24"/>
      <c r="J38" s="24"/>
      <c r="K38" s="35"/>
    </row>
    <row r="39" spans="1:11" s="23" customFormat="1" x14ac:dyDescent="0.2">
      <c r="A39" s="61">
        <v>2</v>
      </c>
      <c r="B39" s="16">
        <v>2260005</v>
      </c>
      <c r="C39" s="16" t="s">
        <v>67</v>
      </c>
      <c r="D39" s="19">
        <v>39000</v>
      </c>
      <c r="E39" s="36">
        <v>75000</v>
      </c>
      <c r="F39" s="38">
        <f t="shared" si="8"/>
        <v>114000</v>
      </c>
      <c r="G39" s="57">
        <v>114445.89</v>
      </c>
      <c r="H39" s="64">
        <f t="shared" si="7"/>
        <v>445.88999999999942</v>
      </c>
      <c r="I39" s="24"/>
      <c r="J39" s="24"/>
      <c r="K39" s="35"/>
    </row>
    <row r="40" spans="1:11" s="23" customFormat="1" x14ac:dyDescent="0.2">
      <c r="A40" s="61">
        <v>2</v>
      </c>
      <c r="B40" s="16">
        <v>2260011</v>
      </c>
      <c r="C40" s="16" t="s">
        <v>52</v>
      </c>
      <c r="D40" s="19">
        <v>10000</v>
      </c>
      <c r="E40" s="36">
        <v>9000</v>
      </c>
      <c r="F40" s="38">
        <f t="shared" si="8"/>
        <v>19000</v>
      </c>
      <c r="G40" s="57">
        <v>18613.64</v>
      </c>
      <c r="H40" s="64">
        <f t="shared" si="7"/>
        <v>-386.36000000000058</v>
      </c>
      <c r="I40" s="24"/>
      <c r="J40" s="24"/>
      <c r="K40" s="35"/>
    </row>
    <row r="41" spans="1:11" s="23" customFormat="1" x14ac:dyDescent="0.2">
      <c r="A41" s="61">
        <v>2</v>
      </c>
      <c r="B41" s="16">
        <v>2260040</v>
      </c>
      <c r="C41" s="16" t="s">
        <v>53</v>
      </c>
      <c r="D41" s="19">
        <v>6000</v>
      </c>
      <c r="E41" s="36">
        <v>-3000</v>
      </c>
      <c r="F41" s="38">
        <f t="shared" si="8"/>
        <v>3000</v>
      </c>
      <c r="G41" s="57">
        <v>3099.45</v>
      </c>
      <c r="H41" s="64">
        <f t="shared" si="7"/>
        <v>99.449999999999818</v>
      </c>
      <c r="I41" s="24"/>
      <c r="J41" s="24"/>
      <c r="K41" s="35"/>
    </row>
    <row r="42" spans="1:11" s="67" customFormat="1" x14ac:dyDescent="0.2">
      <c r="A42" s="61">
        <v>2</v>
      </c>
      <c r="B42" s="16">
        <v>2260089</v>
      </c>
      <c r="C42" s="16" t="s">
        <v>24</v>
      </c>
      <c r="D42" s="19">
        <v>50000</v>
      </c>
      <c r="E42" s="36">
        <v>7000</v>
      </c>
      <c r="F42" s="38">
        <f t="shared" si="8"/>
        <v>57000</v>
      </c>
      <c r="G42" s="57">
        <v>56092.42</v>
      </c>
      <c r="H42" s="64">
        <f t="shared" si="7"/>
        <v>-907.58000000000175</v>
      </c>
      <c r="I42" s="24"/>
      <c r="J42" s="24"/>
      <c r="K42" s="35"/>
    </row>
    <row r="43" spans="1:11" s="23" customFormat="1" x14ac:dyDescent="0.2">
      <c r="A43" s="61">
        <v>2</v>
      </c>
      <c r="B43" s="16">
        <v>2270001</v>
      </c>
      <c r="C43" s="16" t="s">
        <v>54</v>
      </c>
      <c r="D43" s="19">
        <v>180</v>
      </c>
      <c r="E43" s="36">
        <v>2500</v>
      </c>
      <c r="F43" s="38">
        <f t="shared" si="8"/>
        <v>2680</v>
      </c>
      <c r="G43" s="57">
        <v>2208.4699999999998</v>
      </c>
      <c r="H43" s="64">
        <f t="shared" si="7"/>
        <v>-471.5300000000002</v>
      </c>
      <c r="I43" s="35"/>
      <c r="J43" s="24"/>
      <c r="K43" s="35"/>
    </row>
    <row r="44" spans="1:11" s="67" customFormat="1" x14ac:dyDescent="0.2">
      <c r="A44" s="61">
        <v>2</v>
      </c>
      <c r="B44" s="16">
        <v>2270008</v>
      </c>
      <c r="C44" s="16" t="s">
        <v>27</v>
      </c>
      <c r="D44" s="19">
        <v>11000</v>
      </c>
      <c r="E44" s="36">
        <v>-3000</v>
      </c>
      <c r="F44" s="38">
        <f t="shared" si="8"/>
        <v>8000</v>
      </c>
      <c r="G44" s="57">
        <v>7613.6</v>
      </c>
      <c r="H44" s="64">
        <f t="shared" si="7"/>
        <v>-386.39999999999964</v>
      </c>
      <c r="I44" s="35"/>
      <c r="J44" s="24"/>
      <c r="K44" s="35"/>
    </row>
    <row r="45" spans="1:11" s="67" customFormat="1" x14ac:dyDescent="0.2">
      <c r="A45" s="61">
        <v>2</v>
      </c>
      <c r="B45" s="16">
        <v>2270012</v>
      </c>
      <c r="C45" s="16" t="s">
        <v>68</v>
      </c>
      <c r="D45" s="19">
        <v>9000</v>
      </c>
      <c r="E45" s="36">
        <v>0</v>
      </c>
      <c r="F45" s="38">
        <f t="shared" si="8"/>
        <v>9000</v>
      </c>
      <c r="G45" s="57">
        <v>9234.2800000000007</v>
      </c>
      <c r="H45" s="64">
        <f t="shared" si="7"/>
        <v>234.28000000000065</v>
      </c>
      <c r="I45" s="35"/>
      <c r="J45" s="24"/>
      <c r="K45" s="35"/>
    </row>
    <row r="46" spans="1:11" s="67" customFormat="1" x14ac:dyDescent="0.2">
      <c r="A46" s="61">
        <v>2</v>
      </c>
      <c r="B46" s="16">
        <v>2270013</v>
      </c>
      <c r="C46" s="16" t="s">
        <v>28</v>
      </c>
      <c r="D46" s="19">
        <v>7000</v>
      </c>
      <c r="E46" s="36">
        <v>1500</v>
      </c>
      <c r="F46" s="38">
        <f t="shared" si="8"/>
        <v>8500</v>
      </c>
      <c r="G46" s="57">
        <v>8004.36</v>
      </c>
      <c r="H46" s="64">
        <f t="shared" si="7"/>
        <v>-495.64000000000033</v>
      </c>
      <c r="I46" s="24"/>
      <c r="J46" s="24"/>
      <c r="K46" s="35"/>
    </row>
    <row r="47" spans="1:11" s="23" customFormat="1" x14ac:dyDescent="0.2">
      <c r="A47" s="61">
        <v>2</v>
      </c>
      <c r="B47" s="16">
        <v>2270089</v>
      </c>
      <c r="C47" s="16" t="s">
        <v>29</v>
      </c>
      <c r="D47" s="19">
        <v>15000</v>
      </c>
      <c r="E47" s="36">
        <v>25000</v>
      </c>
      <c r="F47" s="38">
        <f t="shared" si="8"/>
        <v>40000</v>
      </c>
      <c r="G47" s="57">
        <v>40711.26</v>
      </c>
      <c r="H47" s="64">
        <f t="shared" si="7"/>
        <v>711.26000000000204</v>
      </c>
      <c r="I47" s="24"/>
      <c r="J47" s="24"/>
      <c r="K47" s="35"/>
    </row>
    <row r="48" spans="1:11" s="23" customFormat="1" x14ac:dyDescent="0.2">
      <c r="A48" s="61">
        <v>2</v>
      </c>
      <c r="B48" s="16">
        <v>2300001</v>
      </c>
      <c r="C48" s="16" t="s">
        <v>13</v>
      </c>
      <c r="D48" s="19">
        <v>81580</v>
      </c>
      <c r="E48" s="36">
        <v>-74038.22</v>
      </c>
      <c r="F48" s="38">
        <f t="shared" si="8"/>
        <v>7541.7799999999988</v>
      </c>
      <c r="G48" s="57">
        <v>7765.61</v>
      </c>
      <c r="H48" s="64">
        <f t="shared" si="7"/>
        <v>223.83000000000084</v>
      </c>
      <c r="I48" s="24"/>
      <c r="J48" s="24"/>
      <c r="K48" s="35"/>
    </row>
    <row r="49" spans="1:11" s="67" customFormat="1" x14ac:dyDescent="0.2">
      <c r="A49" s="61">
        <v>2</v>
      </c>
      <c r="B49" s="16">
        <v>2400001</v>
      </c>
      <c r="C49" s="16" t="s">
        <v>14</v>
      </c>
      <c r="D49" s="19">
        <v>10000</v>
      </c>
      <c r="E49" s="36">
        <v>1500</v>
      </c>
      <c r="F49" s="38">
        <f t="shared" si="8"/>
        <v>11500</v>
      </c>
      <c r="G49" s="58">
        <v>10781.29</v>
      </c>
      <c r="H49" s="64">
        <f t="shared" si="7"/>
        <v>-718.70999999999913</v>
      </c>
      <c r="I49" s="24"/>
      <c r="J49" s="24"/>
      <c r="K49" s="35"/>
    </row>
    <row r="50" spans="1:11" x14ac:dyDescent="0.2">
      <c r="A50" s="30"/>
      <c r="B50" s="71" t="s">
        <v>20</v>
      </c>
      <c r="C50" s="72"/>
      <c r="D50" s="15">
        <f>SUM(D26:D49)</f>
        <v>284260</v>
      </c>
      <c r="E50" s="15">
        <f>SUM(E26:E49)</f>
        <v>33461.78</v>
      </c>
      <c r="F50" s="15">
        <f>SUM(F26:F49)</f>
        <v>317721.78000000003</v>
      </c>
      <c r="G50" s="44">
        <f>SUM(G26:G49)</f>
        <v>316253.82999999996</v>
      </c>
      <c r="H50" s="45">
        <f>SUM(H26:H49)</f>
        <v>-1467.949999999998</v>
      </c>
      <c r="I50" s="18"/>
      <c r="J50" s="18"/>
      <c r="K50" s="25"/>
    </row>
    <row r="51" spans="1:11" s="23" customFormat="1" x14ac:dyDescent="0.2">
      <c r="A51" s="61">
        <v>3</v>
      </c>
      <c r="B51" s="62">
        <v>3420001</v>
      </c>
      <c r="C51" s="16" t="s">
        <v>15</v>
      </c>
      <c r="D51" s="19">
        <v>1500</v>
      </c>
      <c r="E51" s="36">
        <v>500</v>
      </c>
      <c r="F51" s="38">
        <f>D51+E51</f>
        <v>2000</v>
      </c>
      <c r="G51" s="59">
        <v>1729.93</v>
      </c>
      <c r="H51" s="64">
        <f>G51-F51</f>
        <v>-270.06999999999994</v>
      </c>
      <c r="I51" s="24"/>
      <c r="J51" s="24"/>
      <c r="K51" s="24"/>
    </row>
    <row r="52" spans="1:11" x14ac:dyDescent="0.2">
      <c r="A52" s="30"/>
      <c r="B52" s="71" t="s">
        <v>21</v>
      </c>
      <c r="C52" s="72"/>
      <c r="D52" s="15">
        <f>SUM(D51:D51)</f>
        <v>1500</v>
      </c>
      <c r="E52" s="15">
        <f>SUM(E51:E51)</f>
        <v>500</v>
      </c>
      <c r="F52" s="15">
        <f>SUM(F51:F51)</f>
        <v>2000</v>
      </c>
      <c r="G52" s="44">
        <f>SUM(G51:G51)</f>
        <v>1729.93</v>
      </c>
      <c r="H52" s="45">
        <f>SUM(H51:H51)</f>
        <v>-270.06999999999994</v>
      </c>
      <c r="I52" s="18"/>
      <c r="J52" s="18"/>
      <c r="K52" s="18"/>
    </row>
    <row r="53" spans="1:11" s="23" customFormat="1" x14ac:dyDescent="0.2">
      <c r="A53" s="61">
        <v>6</v>
      </c>
      <c r="B53" s="62">
        <v>6200001</v>
      </c>
      <c r="C53" s="16" t="s">
        <v>64</v>
      </c>
      <c r="D53" s="19">
        <v>0</v>
      </c>
      <c r="E53" s="36">
        <v>4750</v>
      </c>
      <c r="F53" s="38">
        <f>D53+E53</f>
        <v>4750</v>
      </c>
      <c r="G53" s="56">
        <v>4764.5600000000004</v>
      </c>
      <c r="H53" s="64">
        <f t="shared" ref="H53:H56" si="9">G53-F53</f>
        <v>14.5600000000004</v>
      </c>
      <c r="I53" s="24"/>
      <c r="J53" s="24"/>
      <c r="K53" s="24"/>
    </row>
    <row r="54" spans="1:11" s="23" customFormat="1" x14ac:dyDescent="0.2">
      <c r="A54" s="61">
        <v>6</v>
      </c>
      <c r="B54" s="62">
        <v>6400001</v>
      </c>
      <c r="C54" s="16" t="s">
        <v>56</v>
      </c>
      <c r="D54" s="19">
        <v>0</v>
      </c>
      <c r="E54" s="36">
        <v>12000</v>
      </c>
      <c r="F54" s="38">
        <f>D54+E54</f>
        <v>12000</v>
      </c>
      <c r="G54" s="57">
        <v>12039.54</v>
      </c>
      <c r="H54" s="64">
        <f t="shared" si="9"/>
        <v>39.540000000000873</v>
      </c>
      <c r="I54" s="24"/>
      <c r="J54" s="24"/>
      <c r="K54" s="24"/>
    </row>
    <row r="55" spans="1:11" s="23" customFormat="1" x14ac:dyDescent="0.2">
      <c r="A55" s="61">
        <v>6</v>
      </c>
      <c r="B55" s="62">
        <v>6500001</v>
      </c>
      <c r="C55" s="16" t="s">
        <v>57</v>
      </c>
      <c r="D55" s="19">
        <v>0</v>
      </c>
      <c r="E55" s="36">
        <v>24500</v>
      </c>
      <c r="F55" s="38">
        <f>D55+E55</f>
        <v>24500</v>
      </c>
      <c r="G55" s="57">
        <v>24222.05</v>
      </c>
      <c r="H55" s="64">
        <f t="shared" si="9"/>
        <v>-277.95000000000073</v>
      </c>
      <c r="I55" s="24"/>
      <c r="J55" s="24"/>
      <c r="K55" s="24"/>
    </row>
    <row r="56" spans="1:11" s="23" customFormat="1" x14ac:dyDescent="0.2">
      <c r="A56" s="61">
        <v>6</v>
      </c>
      <c r="B56" s="62">
        <v>6700001</v>
      </c>
      <c r="C56" s="16" t="s">
        <v>60</v>
      </c>
      <c r="D56" s="19">
        <v>0</v>
      </c>
      <c r="E56" s="36">
        <v>3500</v>
      </c>
      <c r="F56" s="38">
        <f>D56+E56</f>
        <v>3500</v>
      </c>
      <c r="G56" s="58">
        <v>3507.57</v>
      </c>
      <c r="H56" s="64">
        <f t="shared" si="9"/>
        <v>7.5700000000001637</v>
      </c>
      <c r="I56" s="24"/>
      <c r="J56" s="24"/>
      <c r="K56" s="24"/>
    </row>
    <row r="57" spans="1:11" x14ac:dyDescent="0.2">
      <c r="A57" s="30"/>
      <c r="B57" s="71" t="s">
        <v>22</v>
      </c>
      <c r="C57" s="72"/>
      <c r="D57" s="15">
        <f>SUM(D53:D56)</f>
        <v>0</v>
      </c>
      <c r="E57" s="15">
        <f>SUM(E53:E56)</f>
        <v>44750</v>
      </c>
      <c r="F57" s="15">
        <f>SUM(F53:F56)</f>
        <v>44750</v>
      </c>
      <c r="G57" s="44">
        <f>SUM(G53:G56)</f>
        <v>44533.72</v>
      </c>
      <c r="H57" s="45">
        <f>SUM(H53:H56)</f>
        <v>-216.27999999999929</v>
      </c>
      <c r="I57" s="18"/>
      <c r="J57" s="18"/>
      <c r="K57" s="18"/>
    </row>
    <row r="58" spans="1:11" ht="13.5" thickBot="1" x14ac:dyDescent="0.25">
      <c r="A58" s="33"/>
      <c r="B58" s="1"/>
      <c r="C58" s="20"/>
      <c r="D58" s="5"/>
      <c r="E58" s="4"/>
      <c r="F58" s="8"/>
      <c r="G58" s="46"/>
      <c r="H58" s="47"/>
      <c r="I58" s="18"/>
      <c r="J58" s="18"/>
      <c r="K58" s="18"/>
    </row>
    <row r="59" spans="1:11" ht="13.5" thickBot="1" x14ac:dyDescent="0.25">
      <c r="A59" s="32" t="s">
        <v>6</v>
      </c>
      <c r="B59" s="10"/>
      <c r="C59" s="14"/>
      <c r="D59" s="13">
        <f>D57+D52+D50+D25</f>
        <v>2009036.9999999998</v>
      </c>
      <c r="E59" s="13">
        <f>E57+E52+E50+E25</f>
        <v>110217.79999999999</v>
      </c>
      <c r="F59" s="12">
        <f>F57+F52+F50+F25</f>
        <v>2119254.7999999998</v>
      </c>
      <c r="G59" s="48">
        <f>G57+G52+G50+G25</f>
        <v>2116955.5300000003</v>
      </c>
      <c r="H59" s="49">
        <f>H57+H52+H50+H25</f>
        <v>-2299.269999999904</v>
      </c>
      <c r="I59" s="18"/>
      <c r="J59" s="18"/>
      <c r="K59" s="18"/>
    </row>
    <row r="60" spans="1:11" ht="13.5" thickBot="1" x14ac:dyDescent="0.25">
      <c r="A60" s="39" t="s">
        <v>63</v>
      </c>
      <c r="B60" s="39"/>
      <c r="C60" s="40"/>
      <c r="D60" s="41"/>
      <c r="E60" s="41"/>
      <c r="F60" s="42"/>
      <c r="G60" s="50">
        <f>G18-G59</f>
        <v>-18378.450000000186</v>
      </c>
      <c r="H60" s="51">
        <f>H18-H59</f>
        <v>-18378.450000000077</v>
      </c>
    </row>
    <row r="61" spans="1:11" x14ac:dyDescent="0.2">
      <c r="A61" s="6"/>
      <c r="B61" s="6"/>
      <c r="C61" s="21"/>
      <c r="D61" s="22"/>
      <c r="E61" s="22"/>
      <c r="F61" s="22"/>
      <c r="I61" s="18"/>
      <c r="J61" s="18"/>
      <c r="K61" s="18"/>
    </row>
    <row r="62" spans="1:11" x14ac:dyDescent="0.2">
      <c r="B62" t="s">
        <v>2</v>
      </c>
      <c r="E62" s="7"/>
      <c r="F62" s="9"/>
      <c r="I62" s="24"/>
      <c r="J62" s="24"/>
      <c r="K62" s="24"/>
    </row>
    <row r="63" spans="1:11" x14ac:dyDescent="0.2">
      <c r="E63" s="7"/>
      <c r="I63" s="24"/>
      <c r="J63" s="24"/>
      <c r="K63" s="24"/>
    </row>
    <row r="64" spans="1:11" x14ac:dyDescent="0.2">
      <c r="E64" s="7"/>
      <c r="I64" s="18"/>
      <c r="J64" s="18"/>
      <c r="K64" s="18"/>
    </row>
    <row r="65" spans="2:11" x14ac:dyDescent="0.2">
      <c r="E65" s="7"/>
      <c r="I65" s="18"/>
      <c r="J65" s="18"/>
      <c r="K65" s="18"/>
    </row>
    <row r="66" spans="2:11" x14ac:dyDescent="0.2">
      <c r="E66" s="7"/>
      <c r="I66" s="18"/>
      <c r="J66" s="18"/>
      <c r="K66" s="18"/>
    </row>
    <row r="67" spans="2:11" x14ac:dyDescent="0.2">
      <c r="F67" s="9"/>
      <c r="I67" s="18"/>
      <c r="J67" s="18"/>
      <c r="K67" s="18"/>
    </row>
    <row r="68" spans="2:11" x14ac:dyDescent="0.2">
      <c r="B68" s="18" t="s">
        <v>16</v>
      </c>
      <c r="D68" s="18" t="s">
        <v>42</v>
      </c>
      <c r="I68" s="18"/>
      <c r="J68" s="18"/>
      <c r="K68" s="18"/>
    </row>
    <row r="69" spans="2:11" x14ac:dyDescent="0.2">
      <c r="B69" s="18" t="s">
        <v>17</v>
      </c>
      <c r="D69" s="18" t="s">
        <v>43</v>
      </c>
      <c r="F69" s="9"/>
      <c r="I69" s="18"/>
      <c r="J69" s="18"/>
      <c r="K69" s="18"/>
    </row>
    <row r="70" spans="2:11" x14ac:dyDescent="0.2">
      <c r="I70" s="18"/>
      <c r="J70" s="18"/>
      <c r="K70" s="18"/>
    </row>
    <row r="71" spans="2:11" x14ac:dyDescent="0.2">
      <c r="F71" s="9"/>
      <c r="I71" s="18"/>
      <c r="J71" s="18"/>
      <c r="K71" s="18"/>
    </row>
    <row r="72" spans="2:11" x14ac:dyDescent="0.2">
      <c r="I72" s="18"/>
      <c r="J72" s="18"/>
      <c r="K72" s="18"/>
    </row>
    <row r="73" spans="2:11" x14ac:dyDescent="0.2">
      <c r="I73" s="18"/>
      <c r="J73" s="18"/>
      <c r="K73" s="18"/>
    </row>
    <row r="74" spans="2:11" x14ac:dyDescent="0.2">
      <c r="I74" s="18"/>
      <c r="J74" s="18"/>
      <c r="K74" s="18"/>
    </row>
    <row r="75" spans="2:11" x14ac:dyDescent="0.2">
      <c r="I75" s="18"/>
      <c r="J75" s="18"/>
      <c r="K75" s="18"/>
    </row>
    <row r="76" spans="2:11" x14ac:dyDescent="0.2">
      <c r="I76" s="18"/>
      <c r="J76" s="18"/>
      <c r="K76" s="18"/>
    </row>
    <row r="77" spans="2:11" x14ac:dyDescent="0.2">
      <c r="I77" s="18"/>
      <c r="J77" s="18"/>
      <c r="K77" s="18"/>
    </row>
    <row r="78" spans="2:11" x14ac:dyDescent="0.2">
      <c r="I78" s="18"/>
      <c r="J78" s="18"/>
      <c r="K78" s="18"/>
    </row>
    <row r="79" spans="2:11" x14ac:dyDescent="0.2">
      <c r="I79" s="18"/>
      <c r="J79" s="18"/>
      <c r="K79" s="18"/>
    </row>
    <row r="80" spans="2:11" x14ac:dyDescent="0.2">
      <c r="I80" s="18"/>
      <c r="J80" s="18"/>
      <c r="K80" s="18"/>
    </row>
    <row r="81" spans="9:11" x14ac:dyDescent="0.2">
      <c r="I81" s="18"/>
      <c r="J81" s="18"/>
      <c r="K81" s="18"/>
    </row>
    <row r="82" spans="9:11" x14ac:dyDescent="0.2">
      <c r="I82" s="18"/>
      <c r="J82" s="18"/>
      <c r="K82" s="18"/>
    </row>
    <row r="83" spans="9:11" x14ac:dyDescent="0.2">
      <c r="I83" s="18"/>
      <c r="J83" s="18"/>
      <c r="K83" s="18"/>
    </row>
    <row r="84" spans="9:11" x14ac:dyDescent="0.2">
      <c r="I84" s="18"/>
      <c r="J84" s="18"/>
      <c r="K84" s="18"/>
    </row>
    <row r="85" spans="9:11" x14ac:dyDescent="0.2">
      <c r="I85" s="18"/>
      <c r="J85" s="18"/>
      <c r="K85" s="18"/>
    </row>
    <row r="86" spans="9:11" x14ac:dyDescent="0.2">
      <c r="I86" s="18"/>
      <c r="J86" s="18"/>
      <c r="K86" s="18"/>
    </row>
    <row r="87" spans="9:11" x14ac:dyDescent="0.2">
      <c r="I87" s="18"/>
      <c r="J87" s="18"/>
      <c r="K87" s="18"/>
    </row>
    <row r="88" spans="9:11" x14ac:dyDescent="0.2">
      <c r="I88" s="18"/>
      <c r="J88" s="18"/>
      <c r="K88" s="18"/>
    </row>
    <row r="89" spans="9:11" x14ac:dyDescent="0.2">
      <c r="I89" s="18"/>
      <c r="J89" s="18"/>
      <c r="K89" s="18"/>
    </row>
    <row r="90" spans="9:11" x14ac:dyDescent="0.2">
      <c r="I90" s="18"/>
      <c r="J90" s="18"/>
      <c r="K90" s="18"/>
    </row>
    <row r="91" spans="9:11" x14ac:dyDescent="0.2">
      <c r="I91" s="18"/>
      <c r="J91" s="18"/>
      <c r="K91" s="18"/>
    </row>
    <row r="92" spans="9:11" x14ac:dyDescent="0.2">
      <c r="I92" s="18"/>
      <c r="J92" s="18"/>
      <c r="K92" s="18"/>
    </row>
    <row r="93" spans="9:11" x14ac:dyDescent="0.2">
      <c r="I93" s="18"/>
      <c r="J93" s="18"/>
      <c r="K93" s="18"/>
    </row>
    <row r="94" spans="9:11" x14ac:dyDescent="0.2">
      <c r="I94" s="18"/>
      <c r="J94" s="18"/>
      <c r="K94" s="18"/>
    </row>
    <row r="95" spans="9:11" x14ac:dyDescent="0.2">
      <c r="I95" s="18"/>
      <c r="J95" s="18"/>
      <c r="K95" s="18"/>
    </row>
    <row r="96" spans="9:11" x14ac:dyDescent="0.2">
      <c r="I96" s="18"/>
      <c r="J96" s="18"/>
      <c r="K96" s="18"/>
    </row>
  </sheetData>
  <mergeCells count="8">
    <mergeCell ref="A1:H1"/>
    <mergeCell ref="B52:C52"/>
    <mergeCell ref="B57:C57"/>
    <mergeCell ref="B50:C50"/>
    <mergeCell ref="B6:C6"/>
    <mergeCell ref="B15:C15"/>
    <mergeCell ref="B17:C17"/>
    <mergeCell ref="B25:C25"/>
  </mergeCells>
  <phoneticPr fontId="0" type="noConversion"/>
  <printOptions horizontalCentered="1" verticalCentered="1"/>
  <pageMargins left="0.39370078740157483" right="0.39370078740157483" top="0.80500000000000005" bottom="0.39370078740157483" header="0" footer="0"/>
  <pageSetup paperSize="9" scale="58" orientation="landscape" r:id="rId1"/>
  <headerFooter alignWithMargins="0">
    <oddHeader>&amp;L                                                                                      &amp;G</oddHeader>
  </headerFooter>
  <ignoredErrors>
    <ignoredError sqref="F22 F56 F24:F25 F58:F59 F61:F91 F19 F51 F53:F54 F9:F17 F6:F7" formula="1"/>
  </ignoredError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Full1</vt:lpstr>
      <vt:lpstr>Full2</vt:lpstr>
      <vt:lpstr>Full3</vt:lpstr>
      <vt:lpstr>Full4</vt:lpstr>
      <vt:lpstr>Full5</vt:lpstr>
      <vt:lpstr>Full6</vt:lpstr>
      <vt:lpstr>Full1!Área_de_impresión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DURSI</dc:creator>
  <cp:lastModifiedBy>Sergio Montes</cp:lastModifiedBy>
  <cp:lastPrinted>2021-02-11T12:12:29Z</cp:lastPrinted>
  <dcterms:created xsi:type="dcterms:W3CDTF">2010-03-11T13:12:09Z</dcterms:created>
  <dcterms:modified xsi:type="dcterms:W3CDTF">2021-02-18T12:42:32Z</dcterms:modified>
</cp:coreProperties>
</file>